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1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<sst xmlns="http://schemas.openxmlformats.org/spreadsheetml/2006/main" count="26" uniqueCount="26">
  <si>
    <t>Investment</t>
  </si>
  <si>
    <t>Per Student</t>
  </si>
  <si>
    <t>Per Training hour</t>
  </si>
  <si>
    <t>Duration of training (hours)</t>
  </si>
  <si>
    <t>Number of Training Workshops</t>
  </si>
  <si>
    <t>Estimated student numbers</t>
  </si>
  <si>
    <t>Estimated Student labor Rate</t>
  </si>
  <si>
    <t>Months over which benefits are calculated</t>
  </si>
  <si>
    <t>Costs</t>
  </si>
  <si>
    <t>Design and development</t>
  </si>
  <si>
    <t>Promotion</t>
  </si>
  <si>
    <t>Administration</t>
  </si>
  <si>
    <t>Faculty</t>
  </si>
  <si>
    <t>Materials</t>
  </si>
  <si>
    <t>Facilities</t>
  </si>
  <si>
    <t>Students</t>
  </si>
  <si>
    <t>Evaluation</t>
  </si>
  <si>
    <t>Total cost</t>
  </si>
  <si>
    <t>Benefits</t>
  </si>
  <si>
    <t>Employee Turnover Costs Reduced</t>
  </si>
  <si>
    <r>
      <t>Productivity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(Errors reduced, Throughput increased)</t>
    </r>
  </si>
  <si>
    <t>Other cost savings</t>
  </si>
  <si>
    <t>Other income generation</t>
  </si>
  <si>
    <t>Total benefits</t>
  </si>
  <si>
    <t>Return on Investment</t>
  </si>
  <si>
    <t>Payback period (months)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</si>
</sst>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n"/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5" fontId="2" fillId="0" borderId="1" xfId="17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5" fontId="3" fillId="0" borderId="4" xfId="17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9" fontId="3" fillId="0" borderId="6" xfId="19" applyFont="1" applyBorder="1" applyAlignment="1">
      <alignment horizontal="right" vertical="center" wrapText="1"/>
    </xf>
    <xf numFmtId="9" fontId="2" fillId="0" borderId="0" xfId="19" applyFont="1" applyAlignment="1">
      <alignment vertical="center"/>
    </xf>
    <xf numFmtId="166" fontId="3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astrak-consulting.co.uk/images/pixe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38100</xdr:rowOff>
    </xdr:to>
    <xdr:pic>
      <xdr:nvPicPr>
        <xdr:cNvPr id="1" name="Picture 1" descr="pixel.gif (807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14550" y="18764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38100</xdr:rowOff>
    </xdr:to>
    <xdr:pic>
      <xdr:nvPicPr>
        <xdr:cNvPr id="2" name="Picture 2" descr="pixel.gif (807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14550" y="38957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38100</xdr:rowOff>
    </xdr:to>
    <xdr:pic>
      <xdr:nvPicPr>
        <xdr:cNvPr id="3" name="Picture 3" descr="pixel.gif (807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14550" y="38957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38100</xdr:colOff>
      <xdr:row>16</xdr:row>
      <xdr:rowOff>38100</xdr:rowOff>
    </xdr:to>
    <xdr:pic>
      <xdr:nvPicPr>
        <xdr:cNvPr id="4" name="Picture 4" descr="pixel.gif (807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14550" y="3895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sha%20Carter\My%20Documents\BradleyLambert\ROI\ROI_AnswerKey_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tnessCenter"/>
      <sheetName val="Turnover"/>
      <sheetName val="Intangible ROI"/>
      <sheetName val="PreTest"/>
      <sheetName val="Survey"/>
      <sheetName val="TrainingROI"/>
      <sheetName val="PieChart"/>
      <sheetName val="PV of $10KperYear"/>
      <sheetName val="PV of Variable Benefits"/>
      <sheetName val="PV by Rate"/>
      <sheetName val="Incremental"/>
      <sheetName val="CashFlow"/>
      <sheetName val="DiscountExample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4">
      <selection activeCell="E19" sqref="E19"/>
    </sheetView>
  </sheetViews>
  <sheetFormatPr defaultColWidth="9.140625" defaultRowHeight="12.75"/>
  <cols>
    <col min="1" max="1" width="31.7109375" style="0" customWidth="1"/>
    <col min="2" max="2" width="12.00390625" style="0" bestFit="1" customWidth="1"/>
    <col min="3" max="4" width="9.421875" style="0" bestFit="1" customWidth="1"/>
  </cols>
  <sheetData>
    <row r="1" spans="2:4" ht="39" thickBot="1">
      <c r="B1" s="1" t="s">
        <v>0</v>
      </c>
      <c r="C1" s="2" t="s">
        <v>1</v>
      </c>
      <c r="D1" s="2" t="s">
        <v>2</v>
      </c>
    </row>
    <row r="2" spans="1:4" ht="15.75" thickBot="1">
      <c r="A2" s="3" t="s">
        <v>3</v>
      </c>
      <c r="B2" s="3">
        <v>32</v>
      </c>
      <c r="C2" s="4"/>
      <c r="D2" s="5"/>
    </row>
    <row r="3" spans="1:4" ht="30.75" thickBot="1">
      <c r="A3" s="3" t="s">
        <v>4</v>
      </c>
      <c r="B3" s="3">
        <v>8</v>
      </c>
      <c r="C3" s="6"/>
      <c r="D3" s="6"/>
    </row>
    <row r="4" spans="1:4" ht="15.75" thickBot="1">
      <c r="A4" s="3" t="s">
        <v>5</v>
      </c>
      <c r="B4" s="3">
        <v>200</v>
      </c>
      <c r="C4" s="7"/>
      <c r="D4" s="7"/>
    </row>
    <row r="5" spans="1:4" ht="15.75" thickBot="1">
      <c r="A5" s="3" t="s">
        <v>6</v>
      </c>
      <c r="B5" s="8">
        <v>25</v>
      </c>
      <c r="C5" s="7"/>
      <c r="D5" s="7"/>
    </row>
    <row r="6" spans="1:4" ht="30.75" thickBot="1">
      <c r="A6" s="3" t="s">
        <v>7</v>
      </c>
      <c r="B6" s="3">
        <v>12</v>
      </c>
      <c r="C6" s="7"/>
      <c r="D6" s="7"/>
    </row>
    <row r="7" ht="16.5" thickBot="1">
      <c r="A7" s="9" t="s">
        <v>8</v>
      </c>
    </row>
    <row r="8" spans="1:4" ht="15.75" thickBot="1">
      <c r="A8" s="3" t="s">
        <v>9</v>
      </c>
      <c r="B8" s="8">
        <f>D8*B2</f>
        <v>40000</v>
      </c>
      <c r="C8" s="10"/>
      <c r="D8" s="8">
        <v>1250</v>
      </c>
    </row>
    <row r="9" spans="1:4" ht="15.75" thickBot="1">
      <c r="A9" s="3" t="s">
        <v>10</v>
      </c>
      <c r="B9" s="10">
        <v>2000</v>
      </c>
      <c r="C9" s="8">
        <f>B9/B4</f>
        <v>10</v>
      </c>
      <c r="D9" s="10"/>
    </row>
    <row r="10" spans="1:4" ht="15.75" thickBot="1">
      <c r="A10" s="3" t="s">
        <v>11</v>
      </c>
      <c r="B10" s="10">
        <v>4000</v>
      </c>
      <c r="C10" s="10">
        <f>B10/B4</f>
        <v>20</v>
      </c>
      <c r="D10" s="10"/>
    </row>
    <row r="11" spans="1:4" ht="15.75" thickBot="1">
      <c r="A11" s="3" t="s">
        <v>12</v>
      </c>
      <c r="B11" s="10">
        <v>10500</v>
      </c>
      <c r="C11" s="10">
        <f>B11/B4</f>
        <v>52.5</v>
      </c>
      <c r="D11" s="10">
        <f>B11/B2</f>
        <v>328.125</v>
      </c>
    </row>
    <row r="12" spans="1:4" ht="15.75" thickBot="1">
      <c r="A12" s="3" t="s">
        <v>13</v>
      </c>
      <c r="B12" s="10">
        <f>50*B4</f>
        <v>10000</v>
      </c>
      <c r="C12" s="10">
        <f>B12/B4</f>
        <v>50</v>
      </c>
      <c r="D12" s="10"/>
    </row>
    <row r="13" spans="1:4" ht="15.75" thickBot="1">
      <c r="A13" s="3" t="s">
        <v>14</v>
      </c>
      <c r="B13" s="10">
        <f>(B2/B3)*1000</f>
        <v>4000</v>
      </c>
      <c r="C13" s="10">
        <f>B13/B4</f>
        <v>20</v>
      </c>
      <c r="D13" s="10"/>
    </row>
    <row r="14" spans="1:4" ht="15.75" thickBot="1">
      <c r="A14" s="3" t="s">
        <v>15</v>
      </c>
      <c r="B14" s="10">
        <f>B5*B4*B2</f>
        <v>160000</v>
      </c>
      <c r="C14" s="10">
        <f>B14/B4</f>
        <v>800</v>
      </c>
      <c r="D14" s="10"/>
    </row>
    <row r="15" spans="1:4" ht="15.75" thickBot="1">
      <c r="A15" s="3" t="s">
        <v>16</v>
      </c>
      <c r="B15" s="10">
        <f>B5*B4*0.15</f>
        <v>750</v>
      </c>
      <c r="C15" s="11">
        <f>B15/B4</f>
        <v>3.75</v>
      </c>
      <c r="D15" s="3"/>
    </row>
    <row r="16" spans="1:4" ht="16.5" thickBot="1">
      <c r="A16" s="12" t="s">
        <v>17</v>
      </c>
      <c r="B16" s="13">
        <f>SUM(B8:B15)</f>
        <v>231250</v>
      </c>
      <c r="C16" s="13">
        <f>B16/B4</f>
        <v>1156.25</v>
      </c>
      <c r="D16" s="10"/>
    </row>
    <row r="17" spans="1:4" ht="16.5" thickBot="1">
      <c r="A17" s="9" t="s">
        <v>18</v>
      </c>
      <c r="B17" s="7"/>
      <c r="C17" s="7"/>
      <c r="D17" s="7"/>
    </row>
    <row r="18" spans="1:4" ht="30.75" thickBot="1">
      <c r="A18" s="3" t="s">
        <v>19</v>
      </c>
      <c r="B18" s="10">
        <v>391000</v>
      </c>
      <c r="C18" s="10">
        <f>B18/B4</f>
        <v>1955</v>
      </c>
      <c r="D18" s="10"/>
    </row>
    <row r="19" spans="1:4" ht="27.75" thickBot="1">
      <c r="A19" s="3" t="s">
        <v>20</v>
      </c>
      <c r="B19" s="10">
        <f>0.05*B5*2000*B4</f>
        <v>500000</v>
      </c>
      <c r="C19" s="10">
        <f>B19/B4</f>
        <v>2500</v>
      </c>
      <c r="D19" s="10"/>
    </row>
    <row r="20" spans="1:4" ht="15.75" thickBot="1">
      <c r="A20" s="3" t="s">
        <v>21</v>
      </c>
      <c r="B20" s="10">
        <v>0</v>
      </c>
      <c r="C20" s="10">
        <f>B20/B4</f>
        <v>0</v>
      </c>
      <c r="D20" s="10"/>
    </row>
    <row r="21" spans="1:4" ht="15.75" thickBot="1">
      <c r="A21" s="3" t="s">
        <v>22</v>
      </c>
      <c r="B21" s="14">
        <v>0</v>
      </c>
      <c r="C21" s="14"/>
      <c r="D21" s="3"/>
    </row>
    <row r="22" spans="1:4" ht="16.5" thickBot="1">
      <c r="A22" s="12" t="s">
        <v>23</v>
      </c>
      <c r="B22" s="13">
        <f>SUM(B18:B21)</f>
        <v>891000</v>
      </c>
      <c r="C22" s="13">
        <f>B22/B4</f>
        <v>4455</v>
      </c>
      <c r="D22" s="10"/>
    </row>
    <row r="23" spans="1:4" ht="16.5" thickBot="1">
      <c r="A23" s="9" t="s">
        <v>24</v>
      </c>
      <c r="B23" s="15">
        <f>B22/B16</f>
        <v>3.852972972972973</v>
      </c>
      <c r="C23" s="16"/>
      <c r="D23" s="16"/>
    </row>
    <row r="24" spans="1:4" ht="16.5" thickBot="1">
      <c r="A24" s="9" t="s">
        <v>25</v>
      </c>
      <c r="B24" s="17">
        <f>(B6/B22)*B16</f>
        <v>3.1144781144781146</v>
      </c>
      <c r="C24" s="18"/>
      <c r="D24" s="18"/>
    </row>
  </sheetData>
  <printOptions horizontalCentered="1"/>
  <pageMargins left="0.75" right="0.75" top="1" bottom="1" header="0.5" footer="0.5"/>
  <pageSetup horizontalDpi="1200" verticalDpi="1200" orientation="portrait" scale="125" r:id="rId2"/>
  <headerFooter alignWithMargins="0">
    <oddHeader>&amp;CReturn on Investent of Training</oddHeader>
    <oddFooter>&amp;L&amp;F&amp;CBradley Lambert Inc,
www.bradleylambert.com
310-670-1400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Crum-Carter Charter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 Carter</dc:creator>
  <cp:keywords/>
  <dc:description/>
  <cp:lastModifiedBy> Marsha Carter</cp:lastModifiedBy>
  <cp:lastPrinted>2004-08-14T16:51:34Z</cp:lastPrinted>
  <dcterms:created xsi:type="dcterms:W3CDTF">2004-08-14T16:46:27Z</dcterms:created>
  <dcterms:modified xsi:type="dcterms:W3CDTF">2004-08-16T22:07:14Z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1360901167</vt:i4>
  </property>
  <property fmtid="{D5CDD505-2E9C-101B-9397-08002B2CF9AE}" pid="3" name="_EmailSubject">
    <vt:lpwstr>Tool files</vt:lpwstr>
  </property>
  <property fmtid="{D5CDD505-2E9C-101B-9397-08002B2CF9AE}" pid="4" name="_AuthorEmail">
    <vt:lpwstr>marshac@bradleylambert.com</vt:lpwstr>
  </property>
  <property fmtid="{D5CDD505-2E9C-101B-9397-08002B2CF9AE}" pid="5" name="_AuthorEmailDisplayName">
    <vt:lpwstr>Marsha Carter</vt:lpwstr>
  </property>
</Properties>
</file>